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l Gunnar Hoff\Documents\"/>
    </mc:Choice>
  </mc:AlternateContent>
  <bookViews>
    <workbookView xWindow="0" yWindow="45" windowWidth="18780" windowHeight="10380"/>
  </bookViews>
  <sheets>
    <sheet name="Regnearket" sheetId="1" r:id="rId1"/>
    <sheet name="Formler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36" i="1" l="1"/>
  <c r="D49" i="1" s="1"/>
  <c r="B50" i="1"/>
  <c r="D48" i="1"/>
  <c r="D51" i="1" s="1"/>
  <c r="E48" i="1"/>
  <c r="F48" i="1"/>
  <c r="C48" i="1"/>
  <c r="D43" i="1"/>
  <c r="E43" i="1"/>
  <c r="F43" i="1"/>
  <c r="C43" i="1"/>
  <c r="D42" i="1"/>
  <c r="F44" i="1"/>
  <c r="D35" i="1"/>
  <c r="C36" i="1" s="1"/>
  <c r="C49" i="1" s="1"/>
  <c r="C51" i="1" s="1"/>
  <c r="E35" i="1"/>
  <c r="F35" i="1"/>
  <c r="E36" i="1" s="1"/>
  <c r="E49" i="1" s="1"/>
  <c r="E51" i="1" s="1"/>
  <c r="C35" i="1"/>
  <c r="B36" i="1" s="1"/>
  <c r="B49" i="1" s="1"/>
  <c r="F34" i="1"/>
  <c r="E34" i="1"/>
  <c r="D34" i="1"/>
  <c r="C34" i="1"/>
  <c r="F51" i="1"/>
  <c r="C17" i="1"/>
  <c r="D17" i="1"/>
  <c r="E17" i="1"/>
  <c r="F17" i="1"/>
  <c r="B17" i="1"/>
  <c r="D5" i="1"/>
  <c r="D10" i="1" s="1"/>
  <c r="D12" i="1" s="1"/>
  <c r="D19" i="1" s="1"/>
  <c r="E5" i="1"/>
  <c r="E42" i="1" s="1"/>
  <c r="E45" i="1" s="1"/>
  <c r="E53" i="1" s="1"/>
  <c r="F5" i="1"/>
  <c r="F42" i="1" s="1"/>
  <c r="F45" i="1" s="1"/>
  <c r="F53" i="1" s="1"/>
  <c r="F10" i="1"/>
  <c r="F12" i="1" s="1"/>
  <c r="F19" i="1" s="1"/>
  <c r="C5" i="1"/>
  <c r="C42" i="1" s="1"/>
  <c r="C45" i="1" s="1"/>
  <c r="C53" i="1" s="1"/>
  <c r="C10" i="1"/>
  <c r="C12" i="1"/>
  <c r="C19" i="1" s="1"/>
  <c r="B12" i="2"/>
  <c r="G6" i="2"/>
  <c r="G12" i="2"/>
  <c r="F6" i="2"/>
  <c r="F12" i="2" s="1"/>
  <c r="E6" i="2"/>
  <c r="E12" i="2"/>
  <c r="D6" i="2"/>
  <c r="D12" i="2" s="1"/>
  <c r="B16" i="2" s="1"/>
  <c r="C6" i="2"/>
  <c r="C12" i="2"/>
  <c r="B19" i="1"/>
  <c r="B21" i="1"/>
  <c r="D45" i="1"/>
  <c r="B51" i="1" l="1"/>
  <c r="B53" i="1"/>
  <c r="B17" i="2"/>
  <c r="D53" i="1"/>
  <c r="B29" i="1"/>
  <c r="C21" i="1"/>
  <c r="D21" i="1" s="1"/>
  <c r="E21" i="1" s="1"/>
  <c r="B28" i="1"/>
  <c r="E10" i="1"/>
  <c r="E12" i="1" s="1"/>
  <c r="E19" i="1" s="1"/>
  <c r="B58" i="1" l="1"/>
  <c r="B57" i="1"/>
</calcChain>
</file>

<file path=xl/sharedStrings.xml><?xml version="1.0" encoding="utf-8"?>
<sst xmlns="http://schemas.openxmlformats.org/spreadsheetml/2006/main" count="63" uniqueCount="39">
  <si>
    <t>Reduserte driftskostnader</t>
  </si>
  <si>
    <t>Investeringsutgiften</t>
  </si>
  <si>
    <t>År 0</t>
  </si>
  <si>
    <t>Reduserte kostnader til ansatte</t>
  </si>
  <si>
    <t>Økning betalbare kostnader</t>
  </si>
  <si>
    <t>Endringer varebeholdninger</t>
  </si>
  <si>
    <t>Endringer kundefordringer</t>
  </si>
  <si>
    <t xml:space="preserve">Innbetalinger </t>
  </si>
  <si>
    <t xml:space="preserve">Sum innbetalinger </t>
  </si>
  <si>
    <t xml:space="preserve">Utbetalinger </t>
  </si>
  <si>
    <t>Prosjektets netto kontantstrøm</t>
  </si>
  <si>
    <t>Kalkulasjonsrenten</t>
  </si>
  <si>
    <t>Netto nåverdi (NNV)</t>
  </si>
  <si>
    <t>Internrenten</t>
  </si>
  <si>
    <t>Innbetalinger</t>
  </si>
  <si>
    <t>Reduserte lønnskostnader</t>
  </si>
  <si>
    <t>11.5 a</t>
  </si>
  <si>
    <t>Tilbakebetalingstiden</t>
  </si>
  <si>
    <t>Dekningsbidrag fra økt salg</t>
  </si>
  <si>
    <t>Økte salgsinntekter</t>
  </si>
  <si>
    <t>Økt dekningsbidrag              DG er</t>
  </si>
  <si>
    <t>Økt arbeidskapital</t>
  </si>
  <si>
    <t>Arbeidskapital tilbake</t>
  </si>
  <si>
    <t>Påløper året før</t>
  </si>
  <si>
    <t>Sum utbetalinger</t>
  </si>
  <si>
    <t/>
  </si>
  <si>
    <t>Kontantstrømmen:</t>
  </si>
  <si>
    <t>11.5 b</t>
  </si>
  <si>
    <t>Akkumulert kontantstrøm</t>
  </si>
  <si>
    <t>11.5 c</t>
  </si>
  <si>
    <t>(432500-30000)/432500*360 dager</t>
  </si>
  <si>
    <t>2 år og 335 dager</t>
  </si>
  <si>
    <t>År 1</t>
  </si>
  <si>
    <t>Når økningen i arbeidskapital er lagt inn ser vi at prosjektet fremdels er lønnsomt.</t>
  </si>
  <si>
    <t>Arbeidskapital - av omsetning</t>
  </si>
  <si>
    <t>Endring arbeidskapital</t>
  </si>
  <si>
    <t>Legg merke til at det er endringene i arbeidskapital fra år til år som må legges inn i årene 1-3. Den</t>
  </si>
  <si>
    <t>arbeidskapitalen som bindes opp i år 4 frigjøres i sin helhet i slutten av samme år.</t>
  </si>
  <si>
    <t>11.5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</si>
</sst>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 * #,##0.0_ ;_ * \-#,##0.0_ ;_ * &quot;-&quot;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Fill="1" applyBorder="1"/>
    <xf numFmtId="3" fontId="0" fillId="3" borderId="0" xfId="0" applyNumberFormat="1" applyFill="1"/>
    <xf numFmtId="3" fontId="0" fillId="3" borderId="0" xfId="0" applyNumberFormat="1" applyFill="1" applyBorder="1"/>
    <xf numFmtId="3" fontId="0" fillId="3" borderId="1" xfId="0" applyNumberFormat="1" applyFill="1" applyBorder="1"/>
    <xf numFmtId="4" fontId="0" fillId="3" borderId="0" xfId="0" applyNumberFormat="1" applyFill="1"/>
    <xf numFmtId="3" fontId="1" fillId="0" borderId="0" xfId="0" applyNumberFormat="1" applyFont="1"/>
    <xf numFmtId="10" fontId="1" fillId="0" borderId="0" xfId="0" applyNumberFormat="1" applyFont="1"/>
    <xf numFmtId="9" fontId="0" fillId="3" borderId="0" xfId="0" applyNumberFormat="1" applyFill="1"/>
    <xf numFmtId="0" fontId="0" fillId="0" borderId="0" xfId="0" applyFont="1"/>
    <xf numFmtId="0" fontId="0" fillId="0" borderId="0" xfId="0" applyFill="1"/>
    <xf numFmtId="9" fontId="0" fillId="0" borderId="0" xfId="0" applyNumberFormat="1" applyFill="1"/>
    <xf numFmtId="3" fontId="0" fillId="0" borderId="0" xfId="0" applyNumberFormat="1" applyFill="1"/>
    <xf numFmtId="0" fontId="0" fillId="0" borderId="1" xfId="0" applyFont="1" applyBorder="1"/>
    <xf numFmtId="3" fontId="0" fillId="0" borderId="0" xfId="0" applyNumberFormat="1" applyFill="1" applyBorder="1"/>
    <xf numFmtId="0" fontId="0" fillId="0" borderId="0" xfId="0" quotePrefix="1"/>
    <xf numFmtId="0" fontId="1" fillId="0" borderId="0" xfId="0" applyFont="1"/>
    <xf numFmtId="169" fontId="0" fillId="0" borderId="0" xfId="0" applyNumberFormat="1"/>
    <xf numFmtId="49" fontId="0" fillId="0" borderId="0" xfId="0" applyNumberFormat="1"/>
    <xf numFmtId="0" fontId="1" fillId="0" borderId="0" xfId="0" applyFont="1" applyFill="1" applyBorder="1"/>
    <xf numFmtId="0" fontId="3" fillId="0" borderId="0" xfId="0" applyFont="1" applyFill="1" applyBorder="1"/>
    <xf numFmtId="16" fontId="3" fillId="0" borderId="0" xfId="0" applyNumberFormat="1" applyFont="1"/>
    <xf numFmtId="0" fontId="0" fillId="0" borderId="2" xfId="0" applyFont="1" applyFill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4" fontId="0" fillId="0" borderId="0" xfId="0" applyNumberFormat="1"/>
    <xf numFmtId="0" fontId="3" fillId="0" borderId="0" xfId="0" applyFont="1"/>
    <xf numFmtId="3" fontId="0" fillId="0" borderId="1" xfId="0" applyNumberFormat="1" applyFill="1" applyBorder="1"/>
    <xf numFmtId="3" fontId="4" fillId="0" borderId="1" xfId="0" applyNumberFormat="1" applyFont="1" applyFill="1" applyBorder="1"/>
    <xf numFmtId="3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23" workbookViewId="0">
      <selection activeCell="N42" sqref="N42"/>
    </sheetView>
  </sheetViews>
  <sheetFormatPr baseColWidth="10" defaultRowHeight="15" x14ac:dyDescent="0.25"/>
  <cols>
    <col min="1" max="1" width="29.42578125" customWidth="1"/>
  </cols>
  <sheetData>
    <row r="1" spans="1:12" ht="15.75" x14ac:dyDescent="0.25">
      <c r="A1" s="27" t="s">
        <v>16</v>
      </c>
    </row>
    <row r="3" spans="1:12" x14ac:dyDescent="0.25">
      <c r="A3" s="2"/>
      <c r="B3" s="3"/>
      <c r="C3" s="3" t="s">
        <v>32</v>
      </c>
      <c r="D3" s="3">
        <v>2</v>
      </c>
      <c r="E3" s="3">
        <v>3</v>
      </c>
      <c r="F3" s="3">
        <v>4</v>
      </c>
    </row>
    <row r="4" spans="1:12" x14ac:dyDescent="0.25">
      <c r="A4" t="s">
        <v>19</v>
      </c>
      <c r="C4" s="8">
        <v>450000</v>
      </c>
      <c r="D4" s="8">
        <v>500000</v>
      </c>
      <c r="E4" s="8">
        <v>550000</v>
      </c>
      <c r="F4" s="8">
        <v>500000</v>
      </c>
    </row>
    <row r="5" spans="1:12" x14ac:dyDescent="0.25">
      <c r="A5" t="s">
        <v>20</v>
      </c>
      <c r="B5" s="14">
        <v>0.45</v>
      </c>
      <c r="C5" s="1">
        <f>C4*$B$5</f>
        <v>202500</v>
      </c>
      <c r="D5" s="1">
        <f>D4*$B$5</f>
        <v>225000</v>
      </c>
      <c r="E5" s="1">
        <f>E4*$B$5</f>
        <v>247500</v>
      </c>
      <c r="F5" s="1">
        <f>F4*$B$5</f>
        <v>225000</v>
      </c>
    </row>
    <row r="6" spans="1:12" x14ac:dyDescent="0.25">
      <c r="A6" s="16"/>
      <c r="B6" s="17"/>
      <c r="C6" s="18"/>
      <c r="D6" s="18"/>
      <c r="E6" s="18"/>
      <c r="F6" s="18"/>
    </row>
    <row r="7" spans="1:12" x14ac:dyDescent="0.25">
      <c r="A7" s="22" t="s">
        <v>26</v>
      </c>
      <c r="H7" s="24"/>
    </row>
    <row r="8" spans="1:12" x14ac:dyDescent="0.25">
      <c r="A8" s="2"/>
      <c r="B8" s="3" t="s">
        <v>2</v>
      </c>
      <c r="C8" s="3">
        <v>1</v>
      </c>
      <c r="D8" s="3">
        <v>2</v>
      </c>
      <c r="E8" s="3">
        <v>3</v>
      </c>
      <c r="F8" s="3">
        <v>4</v>
      </c>
    </row>
    <row r="9" spans="1:12" x14ac:dyDescent="0.25">
      <c r="A9" s="4" t="s">
        <v>14</v>
      </c>
    </row>
    <row r="10" spans="1:12" x14ac:dyDescent="0.25">
      <c r="A10" t="s">
        <v>18</v>
      </c>
      <c r="B10" s="8"/>
      <c r="C10" s="8">
        <f>C5</f>
        <v>202500</v>
      </c>
      <c r="D10" s="8">
        <f>D5</f>
        <v>225000</v>
      </c>
      <c r="E10" s="8">
        <f>E5</f>
        <v>247500</v>
      </c>
      <c r="F10" s="8">
        <f>F5</f>
        <v>225000</v>
      </c>
    </row>
    <row r="11" spans="1:12" x14ac:dyDescent="0.25">
      <c r="A11" s="6" t="s">
        <v>15</v>
      </c>
      <c r="B11" s="9"/>
      <c r="C11" s="9">
        <v>295000</v>
      </c>
      <c r="D11" s="9">
        <v>295000</v>
      </c>
      <c r="E11" s="9">
        <v>295000</v>
      </c>
      <c r="F11" s="9">
        <v>295000</v>
      </c>
      <c r="L11" s="23"/>
    </row>
    <row r="12" spans="1:12" x14ac:dyDescent="0.25">
      <c r="A12" s="4" t="s">
        <v>8</v>
      </c>
      <c r="B12" s="1"/>
      <c r="C12" s="1">
        <f>C10+C11</f>
        <v>497500</v>
      </c>
      <c r="D12" s="1">
        <f>D10+D11</f>
        <v>520000</v>
      </c>
      <c r="E12" s="1">
        <f>E10+E11</f>
        <v>542500</v>
      </c>
      <c r="F12" s="1">
        <f>F10+F11</f>
        <v>520000</v>
      </c>
    </row>
    <row r="13" spans="1:12" ht="7.5" customHeight="1" x14ac:dyDescent="0.25">
      <c r="B13" s="1"/>
      <c r="C13" s="1"/>
      <c r="D13" s="1"/>
      <c r="E13" s="1"/>
      <c r="F13" s="1"/>
    </row>
    <row r="14" spans="1:12" x14ac:dyDescent="0.25">
      <c r="A14" s="4" t="s">
        <v>9</v>
      </c>
      <c r="B14" s="1"/>
      <c r="C14" s="1"/>
      <c r="D14" s="1"/>
      <c r="E14" s="1"/>
      <c r="F14" s="1"/>
    </row>
    <row r="15" spans="1:12" x14ac:dyDescent="0.25">
      <c r="A15" s="6" t="s">
        <v>4</v>
      </c>
      <c r="B15" s="9"/>
      <c r="C15" s="9">
        <v>-110000</v>
      </c>
      <c r="D15" s="9">
        <v>-110000</v>
      </c>
      <c r="E15" s="9">
        <v>-110000</v>
      </c>
      <c r="F15" s="9">
        <v>-110000</v>
      </c>
    </row>
    <row r="16" spans="1:12" x14ac:dyDescent="0.25">
      <c r="A16" s="5" t="s">
        <v>1</v>
      </c>
      <c r="B16" s="10">
        <v>-1200000</v>
      </c>
      <c r="C16" s="10"/>
      <c r="D16" s="10"/>
      <c r="E16" s="10"/>
      <c r="F16" s="10"/>
    </row>
    <row r="17" spans="1:8" x14ac:dyDescent="0.25">
      <c r="A17" s="7" t="s">
        <v>24</v>
      </c>
      <c r="B17" s="20">
        <f>B15+B16</f>
        <v>-1200000</v>
      </c>
      <c r="C17" s="20">
        <f>C15+C16</f>
        <v>-110000</v>
      </c>
      <c r="D17" s="20">
        <f>D15+D16</f>
        <v>-110000</v>
      </c>
      <c r="E17" s="20">
        <f>E15+E16</f>
        <v>-110000</v>
      </c>
      <c r="F17" s="20">
        <f>F15+F16</f>
        <v>-110000</v>
      </c>
      <c r="G17" s="16"/>
      <c r="H17" s="21" t="s">
        <v>25</v>
      </c>
    </row>
    <row r="18" spans="1:8" ht="9" customHeight="1" x14ac:dyDescent="0.25">
      <c r="A18" s="7"/>
      <c r="B18" s="20"/>
      <c r="C18" s="20"/>
      <c r="D18" s="20"/>
      <c r="E18" s="20"/>
      <c r="F18" s="20"/>
      <c r="G18" s="16"/>
    </row>
    <row r="19" spans="1:8" x14ac:dyDescent="0.25">
      <c r="A19" s="7" t="s">
        <v>10</v>
      </c>
      <c r="B19" s="1">
        <f>SUM(B15:B16)</f>
        <v>-1200000</v>
      </c>
      <c r="C19" s="1">
        <f>C12+C17</f>
        <v>387500</v>
      </c>
      <c r="D19" s="1">
        <f>D12+D17</f>
        <v>410000</v>
      </c>
      <c r="E19" s="1">
        <f>E12+E17</f>
        <v>432500</v>
      </c>
      <c r="F19" s="1">
        <f>F12+F17</f>
        <v>410000</v>
      </c>
    </row>
    <row r="20" spans="1:8" ht="15.75" thickBot="1" x14ac:dyDescent="0.3">
      <c r="A20" s="7"/>
      <c r="B20" s="1"/>
      <c r="C20" s="1"/>
      <c r="D20" s="1"/>
      <c r="E20" s="1"/>
      <c r="F20" s="1"/>
    </row>
    <row r="21" spans="1:8" ht="15.75" thickBot="1" x14ac:dyDescent="0.3">
      <c r="A21" s="28" t="s">
        <v>28</v>
      </c>
      <c r="B21" s="29">
        <f>B19</f>
        <v>-1200000</v>
      </c>
      <c r="C21" s="30">
        <f>B21+C19</f>
        <v>-812500</v>
      </c>
      <c r="D21" s="30">
        <f>C21+D19</f>
        <v>-402500</v>
      </c>
      <c r="E21" s="31">
        <f>D21+E19</f>
        <v>30000</v>
      </c>
      <c r="F21" s="1"/>
    </row>
    <row r="22" spans="1:8" ht="15.75" x14ac:dyDescent="0.25">
      <c r="A22" s="26"/>
      <c r="B22" s="1"/>
      <c r="C22" s="1"/>
      <c r="D22" s="1"/>
      <c r="E22" s="1"/>
      <c r="F22" s="1"/>
    </row>
    <row r="23" spans="1:8" x14ac:dyDescent="0.25">
      <c r="A23" s="25" t="s">
        <v>17</v>
      </c>
      <c r="B23" s="12" t="s">
        <v>31</v>
      </c>
      <c r="C23" s="1"/>
      <c r="D23" s="32" t="s">
        <v>30</v>
      </c>
      <c r="E23" s="1"/>
    </row>
    <row r="24" spans="1:8" x14ac:dyDescent="0.25">
      <c r="A24" s="7"/>
      <c r="B24" s="1"/>
      <c r="C24" s="1"/>
      <c r="D24" s="1"/>
      <c r="E24" s="1"/>
      <c r="F24" s="1"/>
    </row>
    <row r="25" spans="1:8" ht="15.75" x14ac:dyDescent="0.25">
      <c r="A25" s="26" t="s">
        <v>27</v>
      </c>
      <c r="B25" s="1"/>
      <c r="C25" s="1"/>
      <c r="D25" s="1"/>
      <c r="E25" s="1"/>
      <c r="F25" s="1"/>
    </row>
    <row r="26" spans="1:8" x14ac:dyDescent="0.25">
      <c r="A26" t="s">
        <v>11</v>
      </c>
      <c r="B26" s="11">
        <v>0.12</v>
      </c>
      <c r="C26" s="1"/>
      <c r="D26" s="1"/>
      <c r="E26" s="1"/>
      <c r="F26" s="1"/>
    </row>
    <row r="27" spans="1:8" x14ac:dyDescent="0.25">
      <c r="B27" s="1"/>
      <c r="C27" s="1"/>
      <c r="D27" s="1"/>
      <c r="E27" s="1"/>
      <c r="F27" s="1"/>
    </row>
    <row r="28" spans="1:8" x14ac:dyDescent="0.25">
      <c r="A28" s="22" t="s">
        <v>12</v>
      </c>
      <c r="B28" s="12">
        <f>NPV(B26,C19:F19)+B19</f>
        <v>41239.001978341956</v>
      </c>
      <c r="C28" s="1"/>
      <c r="D28" s="1"/>
      <c r="E28" s="1"/>
      <c r="F28" s="1"/>
    </row>
    <row r="29" spans="1:8" x14ac:dyDescent="0.25">
      <c r="A29" s="22" t="s">
        <v>13</v>
      </c>
      <c r="B29" s="13">
        <f>IRR(B19:F19)</f>
        <v>0.13601049398474307</v>
      </c>
      <c r="C29" s="1"/>
      <c r="D29" s="1"/>
      <c r="E29" s="1"/>
      <c r="F29" s="1"/>
    </row>
    <row r="31" spans="1:8" ht="15.75" x14ac:dyDescent="0.25">
      <c r="A31" s="33" t="s">
        <v>29</v>
      </c>
    </row>
    <row r="32" spans="1:8" x14ac:dyDescent="0.25">
      <c r="A32" s="2"/>
      <c r="B32" s="3" t="s">
        <v>2</v>
      </c>
      <c r="C32" s="3">
        <v>1</v>
      </c>
      <c r="D32" s="3">
        <v>2</v>
      </c>
      <c r="E32" s="3">
        <v>3</v>
      </c>
      <c r="F32" s="3">
        <v>4</v>
      </c>
    </row>
    <row r="33" spans="1:7" x14ac:dyDescent="0.25">
      <c r="A33" t="s">
        <v>19</v>
      </c>
      <c r="C33" s="8">
        <v>450000</v>
      </c>
      <c r="D33" s="8">
        <v>500000</v>
      </c>
      <c r="E33" s="8">
        <v>550000</v>
      </c>
      <c r="F33" s="8">
        <v>500000</v>
      </c>
    </row>
    <row r="34" spans="1:7" x14ac:dyDescent="0.25">
      <c r="A34" t="s">
        <v>20</v>
      </c>
      <c r="B34" s="14">
        <v>0.45</v>
      </c>
      <c r="C34" s="1">
        <f>C33*$B$5</f>
        <v>202500</v>
      </c>
      <c r="D34" s="1">
        <f>D33*$B$5</f>
        <v>225000</v>
      </c>
      <c r="E34" s="1">
        <f>E33*$B$5</f>
        <v>247500</v>
      </c>
      <c r="F34" s="1">
        <f>F33*$B$5</f>
        <v>225000</v>
      </c>
    </row>
    <row r="35" spans="1:7" x14ac:dyDescent="0.25">
      <c r="A35" t="s">
        <v>34</v>
      </c>
      <c r="B35" s="14">
        <v>0.2</v>
      </c>
      <c r="C35" s="8">
        <f>C33*$B$35</f>
        <v>90000</v>
      </c>
      <c r="D35" s="8">
        <f>D33*$B$35</f>
        <v>100000</v>
      </c>
      <c r="E35" s="8">
        <f>E33*$B$35</f>
        <v>110000</v>
      </c>
      <c r="F35" s="8">
        <f>F33*$B$35</f>
        <v>100000</v>
      </c>
      <c r="G35" t="s">
        <v>23</v>
      </c>
    </row>
    <row r="36" spans="1:7" x14ac:dyDescent="0.25">
      <c r="A36" t="s">
        <v>35</v>
      </c>
      <c r="B36" s="18">
        <f>C35</f>
        <v>90000</v>
      </c>
      <c r="C36" s="18">
        <f>D35-C35</f>
        <v>10000</v>
      </c>
      <c r="D36" s="18">
        <f>E35-D35</f>
        <v>10000</v>
      </c>
      <c r="E36" s="18">
        <f>F35-E35</f>
        <v>-10000</v>
      </c>
      <c r="F36" s="18"/>
    </row>
    <row r="37" spans="1:7" x14ac:dyDescent="0.25">
      <c r="B37" s="18"/>
      <c r="C37" s="18"/>
      <c r="D37" s="18"/>
      <c r="E37" s="18"/>
      <c r="F37" s="18"/>
    </row>
    <row r="38" spans="1:7" x14ac:dyDescent="0.25">
      <c r="A38" t="s">
        <v>36</v>
      </c>
      <c r="B38" s="18"/>
      <c r="C38" s="18"/>
      <c r="D38" s="18"/>
      <c r="E38" s="18"/>
      <c r="F38" s="18"/>
    </row>
    <row r="39" spans="1:7" x14ac:dyDescent="0.25">
      <c r="A39" s="16" t="s">
        <v>37</v>
      </c>
      <c r="B39" s="17"/>
      <c r="C39" s="18"/>
      <c r="D39" s="18"/>
      <c r="E39" s="18"/>
      <c r="F39" s="18"/>
    </row>
    <row r="40" spans="1:7" x14ac:dyDescent="0.25">
      <c r="A40" s="2"/>
      <c r="B40" s="3" t="s">
        <v>2</v>
      </c>
      <c r="C40" s="3">
        <v>1</v>
      </c>
      <c r="D40" s="3">
        <v>2</v>
      </c>
      <c r="E40" s="3">
        <v>3</v>
      </c>
      <c r="F40" s="3">
        <v>4</v>
      </c>
    </row>
    <row r="41" spans="1:7" x14ac:dyDescent="0.25">
      <c r="A41" s="4" t="s">
        <v>14</v>
      </c>
    </row>
    <row r="42" spans="1:7" x14ac:dyDescent="0.25">
      <c r="A42" t="s">
        <v>18</v>
      </c>
      <c r="B42" s="18"/>
      <c r="C42" s="18">
        <f>C5</f>
        <v>202500</v>
      </c>
      <c r="D42" s="18">
        <f>D5</f>
        <v>225000</v>
      </c>
      <c r="E42" s="18">
        <f>E5</f>
        <v>247500</v>
      </c>
      <c r="F42" s="18">
        <f>F5</f>
        <v>225000</v>
      </c>
    </row>
    <row r="43" spans="1:7" x14ac:dyDescent="0.25">
      <c r="A43" s="6" t="s">
        <v>15</v>
      </c>
      <c r="B43" s="20"/>
      <c r="C43" s="20">
        <f>C11</f>
        <v>295000</v>
      </c>
      <c r="D43" s="20">
        <f>D11</f>
        <v>295000</v>
      </c>
      <c r="E43" s="20">
        <f>E11</f>
        <v>295000</v>
      </c>
      <c r="F43" s="20">
        <f>F11</f>
        <v>295000</v>
      </c>
    </row>
    <row r="44" spans="1:7" x14ac:dyDescent="0.25">
      <c r="A44" s="19" t="s">
        <v>22</v>
      </c>
      <c r="B44" s="35"/>
      <c r="C44" s="35"/>
      <c r="D44" s="35"/>
      <c r="E44" s="35"/>
      <c r="F44" s="36">
        <f>F35</f>
        <v>100000</v>
      </c>
    </row>
    <row r="45" spans="1:7" x14ac:dyDescent="0.25">
      <c r="A45" s="4" t="s">
        <v>8</v>
      </c>
      <c r="B45" s="1"/>
      <c r="C45" s="1">
        <f>C42+C43+C44</f>
        <v>497500</v>
      </c>
      <c r="D45" s="1">
        <f>D42+D43+D44</f>
        <v>520000</v>
      </c>
      <c r="E45" s="1">
        <f>E42+E43+E44</f>
        <v>542500</v>
      </c>
      <c r="F45" s="1">
        <f>F42+F43+F44</f>
        <v>620000</v>
      </c>
    </row>
    <row r="46" spans="1:7" x14ac:dyDescent="0.25">
      <c r="B46" s="1"/>
      <c r="C46" s="1"/>
      <c r="D46" s="1"/>
      <c r="E46" s="1"/>
      <c r="F46" s="1"/>
    </row>
    <row r="47" spans="1:7" x14ac:dyDescent="0.25">
      <c r="A47" s="4" t="s">
        <v>9</v>
      </c>
      <c r="B47" s="1"/>
      <c r="C47" s="1"/>
      <c r="D47" s="1"/>
      <c r="E47" s="1"/>
      <c r="F47" s="1"/>
    </row>
    <row r="48" spans="1:7" x14ac:dyDescent="0.25">
      <c r="A48" s="6" t="s">
        <v>4</v>
      </c>
      <c r="B48" s="20"/>
      <c r="C48" s="20">
        <f>C15</f>
        <v>-110000</v>
      </c>
      <c r="D48" s="20">
        <f>D15</f>
        <v>-110000</v>
      </c>
      <c r="E48" s="20">
        <f>E15</f>
        <v>-110000</v>
      </c>
      <c r="F48" s="20">
        <f>F15</f>
        <v>-110000</v>
      </c>
    </row>
    <row r="49" spans="1:6" x14ac:dyDescent="0.25">
      <c r="A49" s="15" t="s">
        <v>21</v>
      </c>
      <c r="B49" s="18">
        <f>-B36</f>
        <v>-90000</v>
      </c>
      <c r="C49" s="18">
        <f>-C36</f>
        <v>-10000</v>
      </c>
      <c r="D49" s="18">
        <f>-D36</f>
        <v>-10000</v>
      </c>
      <c r="E49" s="18">
        <f>-E36</f>
        <v>10000</v>
      </c>
      <c r="F49" s="18"/>
    </row>
    <row r="50" spans="1:6" x14ac:dyDescent="0.25">
      <c r="A50" s="5" t="s">
        <v>1</v>
      </c>
      <c r="B50" s="34">
        <f>B16</f>
        <v>-1200000</v>
      </c>
      <c r="C50" s="34"/>
      <c r="D50" s="34"/>
      <c r="E50" s="34"/>
      <c r="F50" s="34"/>
    </row>
    <row r="51" spans="1:6" x14ac:dyDescent="0.25">
      <c r="A51" s="4" t="s">
        <v>24</v>
      </c>
      <c r="B51" s="1">
        <f>B48+B49+B50</f>
        <v>-1290000</v>
      </c>
      <c r="C51" s="1">
        <f>C48+C49+C50</f>
        <v>-120000</v>
      </c>
      <c r="D51" s="1">
        <f>D48+D49+D50</f>
        <v>-120000</v>
      </c>
      <c r="E51" s="1">
        <f>E48+E49+E50</f>
        <v>-100000</v>
      </c>
      <c r="F51" s="1">
        <f>F48+F49+F50</f>
        <v>-110000</v>
      </c>
    </row>
    <row r="52" spans="1:6" x14ac:dyDescent="0.25">
      <c r="B52" s="1"/>
      <c r="C52" s="1"/>
      <c r="D52" s="1"/>
      <c r="E52" s="1"/>
      <c r="F52" s="1"/>
    </row>
    <row r="53" spans="1:6" x14ac:dyDescent="0.25">
      <c r="A53" s="7" t="s">
        <v>10</v>
      </c>
      <c r="B53" s="1">
        <f>SUM(B48:B50)</f>
        <v>-1290000</v>
      </c>
      <c r="C53" s="1">
        <f>C45+C51</f>
        <v>377500</v>
      </c>
      <c r="D53" s="1">
        <f>D45+D51</f>
        <v>400000</v>
      </c>
      <c r="E53" s="1">
        <f>E45+E51</f>
        <v>442500</v>
      </c>
      <c r="F53" s="1">
        <f>F45+F51</f>
        <v>510000</v>
      </c>
    </row>
    <row r="54" spans="1:6" x14ac:dyDescent="0.25">
      <c r="A54" t="s">
        <v>11</v>
      </c>
      <c r="B54" s="11">
        <v>0.12</v>
      </c>
      <c r="C54" s="1"/>
      <c r="D54" s="1"/>
      <c r="E54" s="1"/>
      <c r="F54" s="1"/>
    </row>
    <row r="55" spans="1:6" x14ac:dyDescent="0.25">
      <c r="B55" s="11"/>
      <c r="C55" s="1"/>
      <c r="D55" s="1"/>
      <c r="E55" s="1"/>
      <c r="F55" s="1"/>
    </row>
    <row r="56" spans="1:6" x14ac:dyDescent="0.25">
      <c r="A56" s="22" t="s">
        <v>38</v>
      </c>
      <c r="B56" s="1"/>
      <c r="C56" s="1"/>
      <c r="D56" s="1"/>
      <c r="E56" s="1"/>
      <c r="F56" s="1"/>
    </row>
    <row r="57" spans="1:6" x14ac:dyDescent="0.25">
      <c r="A57" t="s">
        <v>12</v>
      </c>
      <c r="B57" s="12">
        <f>NPV(B54,C53:F53)+B53</f>
        <v>5008.102092877496</v>
      </c>
      <c r="C57" s="1"/>
      <c r="D57" s="1"/>
      <c r="E57" s="1"/>
      <c r="F57" s="1"/>
    </row>
    <row r="58" spans="1:6" x14ac:dyDescent="0.25">
      <c r="A58" t="s">
        <v>13</v>
      </c>
      <c r="B58" s="13">
        <f>IRR(B53:F53)</f>
        <v>0.12174947577588235</v>
      </c>
      <c r="C58" s="1"/>
      <c r="D58" s="1"/>
      <c r="E58" s="1"/>
      <c r="F58" s="1"/>
    </row>
    <row r="60" spans="1:6" x14ac:dyDescent="0.25">
      <c r="A60" t="s">
        <v>33</v>
      </c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Formulas="1" workbookViewId="0">
      <selection activeCell="C16" sqref="C16"/>
    </sheetView>
  </sheetViews>
  <sheetFormatPr baseColWidth="10" defaultRowHeight="15" x14ac:dyDescent="0.25"/>
  <cols>
    <col min="1" max="1" width="14.7109375" customWidth="1"/>
    <col min="2" max="2" width="11.5703125" bestFit="1" customWidth="1"/>
    <col min="3" max="3" width="6.85546875" customWidth="1"/>
    <col min="4" max="4" width="7.140625" customWidth="1"/>
    <col min="5" max="6" width="6.5703125" customWidth="1"/>
    <col min="7" max="7" width="7.140625" customWidth="1"/>
  </cols>
  <sheetData>
    <row r="1" spans="1:7" x14ac:dyDescent="0.25">
      <c r="A1" s="4" t="s">
        <v>7</v>
      </c>
    </row>
    <row r="2" spans="1:7" x14ac:dyDescent="0.25">
      <c r="A2" t="s">
        <v>3</v>
      </c>
      <c r="B2" s="8"/>
      <c r="C2" s="8">
        <v>100000</v>
      </c>
      <c r="D2" s="8">
        <v>450000</v>
      </c>
      <c r="E2" s="8">
        <v>730000</v>
      </c>
      <c r="F2" s="8">
        <v>730000</v>
      </c>
      <c r="G2" s="8">
        <v>730000</v>
      </c>
    </row>
    <row r="3" spans="1:7" x14ac:dyDescent="0.25">
      <c r="A3" s="6" t="s">
        <v>0</v>
      </c>
      <c r="B3" s="9"/>
      <c r="C3" s="9">
        <v>40000</v>
      </c>
      <c r="D3" s="9">
        <v>90000</v>
      </c>
      <c r="E3" s="9">
        <v>180000</v>
      </c>
      <c r="F3" s="9">
        <v>180000</v>
      </c>
      <c r="G3" s="9">
        <v>180000</v>
      </c>
    </row>
    <row r="4" spans="1:7" x14ac:dyDescent="0.25">
      <c r="A4" t="s">
        <v>5</v>
      </c>
      <c r="B4" s="8"/>
      <c r="C4" s="8">
        <v>40000</v>
      </c>
      <c r="D4" s="8">
        <v>100000</v>
      </c>
      <c r="E4" s="8">
        <v>20000</v>
      </c>
      <c r="F4" s="8">
        <v>0</v>
      </c>
      <c r="G4" s="8">
        <v>0</v>
      </c>
    </row>
    <row r="5" spans="1:7" x14ac:dyDescent="0.25">
      <c r="A5" s="5" t="s">
        <v>6</v>
      </c>
      <c r="B5" s="10"/>
      <c r="C5" s="10">
        <v>10000</v>
      </c>
      <c r="D5" s="10">
        <v>40000</v>
      </c>
      <c r="E5" s="10">
        <v>0</v>
      </c>
      <c r="F5" s="10">
        <v>0</v>
      </c>
      <c r="G5" s="10">
        <v>0</v>
      </c>
    </row>
    <row r="6" spans="1:7" x14ac:dyDescent="0.25">
      <c r="A6" s="4" t="s">
        <v>8</v>
      </c>
      <c r="B6" s="1"/>
      <c r="C6" s="1">
        <f>C2+C3+C4+C5</f>
        <v>190000</v>
      </c>
      <c r="D6" s="1">
        <f>D2+D3+D4+D5</f>
        <v>680000</v>
      </c>
      <c r="E6" s="1">
        <f>E2+E3+E4+E5</f>
        <v>930000</v>
      </c>
      <c r="F6" s="1">
        <f>F2+F3+F4+F5</f>
        <v>910000</v>
      </c>
      <c r="G6" s="1">
        <f>G2+G3+G4+G5</f>
        <v>910000</v>
      </c>
    </row>
    <row r="7" spans="1:7" x14ac:dyDescent="0.25">
      <c r="B7" s="1"/>
      <c r="C7" s="1"/>
      <c r="D7" s="1"/>
      <c r="E7" s="1"/>
      <c r="F7" s="1"/>
      <c r="G7" s="1"/>
    </row>
    <row r="8" spans="1:7" x14ac:dyDescent="0.25">
      <c r="A8" s="4" t="s">
        <v>9</v>
      </c>
      <c r="B8" s="1"/>
      <c r="C8" s="1"/>
      <c r="D8" s="1"/>
      <c r="E8" s="1"/>
      <c r="F8" s="1"/>
      <c r="G8" s="1"/>
    </row>
    <row r="9" spans="1:7" x14ac:dyDescent="0.25">
      <c r="A9" s="6" t="s">
        <v>4</v>
      </c>
      <c r="B9" s="9"/>
      <c r="C9" s="9">
        <v>-100000</v>
      </c>
      <c r="D9" s="9">
        <v>-100000</v>
      </c>
      <c r="E9" s="9">
        <v>-100000</v>
      </c>
      <c r="F9" s="9">
        <v>-100000</v>
      </c>
      <c r="G9" s="9">
        <v>-100000</v>
      </c>
    </row>
    <row r="10" spans="1:7" x14ac:dyDescent="0.25">
      <c r="B10" s="8"/>
      <c r="C10" s="8"/>
      <c r="D10" s="8"/>
      <c r="E10" s="8"/>
      <c r="F10" s="8"/>
      <c r="G10" s="8"/>
    </row>
    <row r="11" spans="1:7" x14ac:dyDescent="0.25">
      <c r="A11" s="5" t="s">
        <v>1</v>
      </c>
      <c r="B11" s="10">
        <v>-1600000</v>
      </c>
      <c r="C11" s="10"/>
      <c r="D11" s="10"/>
      <c r="E11" s="10"/>
      <c r="F11" s="10"/>
      <c r="G11" s="10"/>
    </row>
    <row r="12" spans="1:7" x14ac:dyDescent="0.25">
      <c r="A12" s="7" t="s">
        <v>10</v>
      </c>
      <c r="B12" s="1">
        <f>SUM(B9:B11)</f>
        <v>-1600000</v>
      </c>
      <c r="C12" s="1">
        <f>C6+C9</f>
        <v>90000</v>
      </c>
      <c r="D12" s="1">
        <f>D6+D9</f>
        <v>580000</v>
      </c>
      <c r="E12" s="1">
        <f>E6+E9</f>
        <v>830000</v>
      </c>
      <c r="F12" s="1">
        <f>F6+F9</f>
        <v>810000</v>
      </c>
      <c r="G12" s="1">
        <f>G6+G9</f>
        <v>810000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t="s">
        <v>11</v>
      </c>
      <c r="B14" s="11">
        <v>0.12</v>
      </c>
      <c r="C14" s="1"/>
      <c r="D14" s="1"/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A16" t="s">
        <v>12</v>
      </c>
      <c r="B16" s="12">
        <f>NPV(B14,C12:G12)+B12</f>
        <v>507892.59416184388</v>
      </c>
      <c r="C16" s="1"/>
      <c r="D16" s="1"/>
      <c r="E16" s="1"/>
      <c r="F16" s="1"/>
      <c r="G16" s="1"/>
    </row>
    <row r="17" spans="1:7" x14ac:dyDescent="0.25">
      <c r="A17" t="s">
        <v>13</v>
      </c>
      <c r="B17" s="13">
        <f>IRR(B12:G12)</f>
        <v>0.21669662603567463</v>
      </c>
      <c r="C17" s="1"/>
      <c r="D17" s="1"/>
      <c r="E17" s="1"/>
      <c r="F17" s="1"/>
      <c r="G17" s="1"/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Regnearket</vt:lpstr>
      <vt:lpstr>Formler</vt:lpstr>
      <vt:lpstr>Ark3</vt:lpstr>
    </vt:vector>
  </TitlesOfParts>
  <Company>UMB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kjelh</dc:creator>
  <cp:lastModifiedBy>Kjell Gunnar Hoff</cp:lastModifiedBy>
  <cp:lastPrinted>2012-11-01T09:04:11Z</cp:lastPrinted>
  <dcterms:created xsi:type="dcterms:W3CDTF">2012-07-17T17:51:07Z</dcterms:created>
  <dcterms:modified xsi:type="dcterms:W3CDTF">2018-03-02T10:32:53Z</dcterms:modified>
</cp:coreProperties>
</file>